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ributi01\Desktop\"/>
    </mc:Choice>
  </mc:AlternateContent>
  <xr:revisionPtr revIDLastSave="0" documentId="8_{9381CA55-104B-45D1-BE9F-7605E1B0DB37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PERFORMANCE" sheetId="1" r:id="rId1"/>
    <sheet name="PROGETTI_INDENNITA" sheetId="2" r:id="rId2"/>
    <sheet name="Foglio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" i="2" l="1"/>
  <c r="E7" i="2"/>
  <c r="M9" i="1"/>
  <c r="J7" i="1"/>
  <c r="H7" i="1"/>
  <c r="H8" i="1"/>
  <c r="H6" i="1"/>
  <c r="B16" i="1"/>
  <c r="B15" i="1"/>
  <c r="F6" i="1"/>
  <c r="F8" i="1"/>
  <c r="J8" i="1" s="1"/>
  <c r="F5" i="1"/>
  <c r="J5" i="1" s="1"/>
  <c r="B17" i="1" l="1"/>
  <c r="F9" i="1"/>
  <c r="C15" i="1" s="1"/>
  <c r="J6" i="1"/>
  <c r="J9" i="1" l="1"/>
  <c r="H5" i="1"/>
  <c r="C16" i="1" l="1"/>
  <c r="C19" i="1"/>
  <c r="L7" i="1" s="1"/>
  <c r="H9" i="1"/>
  <c r="K6" i="1" l="1"/>
  <c r="K7" i="1"/>
  <c r="M7" i="1" s="1"/>
  <c r="K8" i="1"/>
  <c r="M8" i="1" s="1"/>
  <c r="L5" i="1"/>
  <c r="L8" i="1"/>
  <c r="L6" i="1"/>
  <c r="M6" i="1" s="1"/>
  <c r="L9" i="1"/>
  <c r="K5" i="1"/>
  <c r="M5" i="1" l="1"/>
  <c r="K9" i="1"/>
</calcChain>
</file>

<file path=xl/sharedStrings.xml><?xml version="1.0" encoding="utf-8"?>
<sst xmlns="http://schemas.openxmlformats.org/spreadsheetml/2006/main" count="38" uniqueCount="25">
  <si>
    <t>PROFILO</t>
  </si>
  <si>
    <t>C4</t>
  </si>
  <si>
    <t>C6</t>
  </si>
  <si>
    <t>B3</t>
  </si>
  <si>
    <t>ORE</t>
  </si>
  <si>
    <t>MESI 2019</t>
  </si>
  <si>
    <t>RIPARAMETRATI</t>
  </si>
  <si>
    <t>PARAMETRO CCDI</t>
  </si>
  <si>
    <t>PERFOMANCE ORGANIZZATIVA</t>
  </si>
  <si>
    <t>OBIETTIVI INDIVIDUALI PROGETTI</t>
  </si>
  <si>
    <t>% OBIETTIVI RAGGIUNTI</t>
  </si>
  <si>
    <t>%PERFOMANCE ORGANIZZATIVA</t>
  </si>
  <si>
    <t>PARAMETRI IN RELAZIONE % PERFORMANCE ORGANIZZATIVA</t>
  </si>
  <si>
    <t>PROGETTI/OBIETTIVI</t>
  </si>
  <si>
    <t>PREMIO PERFOMANCE INDIVIDUALE (B)</t>
  </si>
  <si>
    <t>PREMIO OBIETTIVI INDIVIDUALI (A)</t>
  </si>
  <si>
    <t>RIDISTRIBUZIONE RISPARMI</t>
  </si>
  <si>
    <t>RISPARMI</t>
  </si>
  <si>
    <t>(C)</t>
  </si>
  <si>
    <t>TOTALE PREMIO 2019 (A+B+C)</t>
  </si>
  <si>
    <t>C1</t>
  </si>
  <si>
    <t>IMPORTO PROGETTO</t>
  </si>
  <si>
    <t>VALUTAZIONE</t>
  </si>
  <si>
    <t>IMPORTO DA LIQUIDARE</t>
  </si>
  <si>
    <t>omissis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</si>
</sst>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0.0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6100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1"/>
      <color rgb="FF9C0006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3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44" fontId="1" fillId="0" borderId="0" applyFont="0" applyFill="0" applyBorder="0" applyAlignment="0" applyProtection="0"/>
  </cellStyleXfs>
  <cellXfs count="70">
    <xf numFmtId="0" fontId="0" fillId="0" borderId="0" xfId="0"/>
    <xf numFmtId="0" fontId="5" fillId="2" borderId="5" xfId="2" applyFont="1" applyBorder="1" applyAlignment="1">
      <alignment horizontal="center" vertical="center" wrapText="1"/>
    </xf>
    <xf numFmtId="0" fontId="0" fillId="0" borderId="7" xfId="0" applyBorder="1"/>
    <xf numFmtId="0" fontId="0" fillId="0" borderId="12" xfId="0" applyBorder="1"/>
    <xf numFmtId="0" fontId="0" fillId="0" borderId="9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2" fontId="2" fillId="2" borderId="15" xfId="2" applyNumberFormat="1" applyBorder="1"/>
    <xf numFmtId="10" fontId="2" fillId="2" borderId="11" xfId="2" applyNumberFormat="1" applyBorder="1" applyAlignment="1">
      <alignment horizontal="center"/>
    </xf>
    <xf numFmtId="2" fontId="2" fillId="2" borderId="12" xfId="2" applyNumberFormat="1" applyBorder="1"/>
    <xf numFmtId="10" fontId="2" fillId="2" borderId="12" xfId="2" applyNumberFormat="1" applyBorder="1" applyAlignment="1">
      <alignment horizontal="center"/>
    </xf>
    <xf numFmtId="164" fontId="2" fillId="2" borderId="13" xfId="2" applyNumberFormat="1" applyBorder="1" applyAlignment="1">
      <alignment horizontal="center"/>
    </xf>
    <xf numFmtId="0" fontId="5" fillId="2" borderId="17" xfId="2" applyFont="1" applyBorder="1" applyAlignment="1">
      <alignment vertical="center" wrapText="1"/>
    </xf>
    <xf numFmtId="10" fontId="3" fillId="3" borderId="7" xfId="3" applyNumberFormat="1" applyBorder="1" applyAlignment="1">
      <alignment horizontal="center"/>
    </xf>
    <xf numFmtId="164" fontId="3" fillId="3" borderId="9" xfId="3" applyNumberFormat="1" applyBorder="1" applyAlignment="1">
      <alignment horizontal="center"/>
    </xf>
    <xf numFmtId="4" fontId="3" fillId="3" borderId="8" xfId="3" applyNumberFormat="1" applyBorder="1"/>
    <xf numFmtId="4" fontId="3" fillId="3" borderId="12" xfId="3" applyNumberFormat="1" applyBorder="1"/>
    <xf numFmtId="10" fontId="3" fillId="3" borderId="14" xfId="3" applyNumberFormat="1" applyBorder="1" applyAlignment="1">
      <alignment horizontal="center"/>
    </xf>
    <xf numFmtId="4" fontId="3" fillId="3" borderId="15" xfId="3" applyNumberFormat="1" applyBorder="1"/>
    <xf numFmtId="4" fontId="3" fillId="3" borderId="16" xfId="3" applyNumberFormat="1" applyBorder="1"/>
    <xf numFmtId="4" fontId="7" fillId="6" borderId="1" xfId="3" applyNumberFormat="1" applyFont="1" applyFill="1" applyBorder="1" applyAlignment="1">
      <alignment horizontal="center" vertical="center" wrapText="1"/>
    </xf>
    <xf numFmtId="4" fontId="8" fillId="6" borderId="19" xfId="0" applyNumberFormat="1" applyFont="1" applyFill="1" applyBorder="1"/>
    <xf numFmtId="4" fontId="8" fillId="6" borderId="20" xfId="0" applyNumberFormat="1" applyFont="1" applyFill="1" applyBorder="1"/>
    <xf numFmtId="4" fontId="8" fillId="6" borderId="21" xfId="0" applyNumberFormat="1" applyFont="1" applyFill="1" applyBorder="1"/>
    <xf numFmtId="4" fontId="7" fillId="3" borderId="13" xfId="3" applyNumberFormat="1" applyFont="1" applyBorder="1"/>
    <xf numFmtId="4" fontId="7" fillId="3" borderId="10" xfId="3" applyNumberFormat="1" applyFont="1" applyBorder="1"/>
    <xf numFmtId="164" fontId="5" fillId="2" borderId="13" xfId="2" applyNumberFormat="1" applyFont="1" applyBorder="1"/>
    <xf numFmtId="43" fontId="2" fillId="2" borderId="6" xfId="1" applyFont="1" applyFill="1" applyBorder="1"/>
    <xf numFmtId="43" fontId="2" fillId="2" borderId="8" xfId="1" applyFont="1" applyFill="1" applyBorder="1"/>
    <xf numFmtId="43" fontId="5" fillId="2" borderId="10" xfId="1" applyFont="1" applyFill="1" applyBorder="1"/>
    <xf numFmtId="0" fontId="7" fillId="3" borderId="4" xfId="3" applyFont="1" applyBorder="1" applyAlignment="1">
      <alignment horizontal="center" vertical="center" wrapText="1"/>
    </xf>
    <xf numFmtId="0" fontId="7" fillId="3" borderId="17" xfId="3" applyFont="1" applyBorder="1" applyAlignment="1">
      <alignment horizontal="center" vertical="center" wrapText="1"/>
    </xf>
    <xf numFmtId="0" fontId="7" fillId="3" borderId="5" xfId="3" applyFont="1" applyBorder="1" applyAlignment="1">
      <alignment horizontal="center" vertical="center" wrapText="1"/>
    </xf>
    <xf numFmtId="0" fontId="7" fillId="4" borderId="3" xfId="3" applyFont="1" applyFill="1" applyBorder="1" applyAlignment="1">
      <alignment horizontal="center" vertical="center" wrapText="1"/>
    </xf>
    <xf numFmtId="4" fontId="3" fillId="4" borderId="19" xfId="3" applyNumberFormat="1" applyFill="1" applyBorder="1"/>
    <xf numFmtId="4" fontId="3" fillId="4" borderId="20" xfId="3" applyNumberFormat="1" applyFill="1" applyBorder="1"/>
    <xf numFmtId="4" fontId="3" fillId="4" borderId="21" xfId="3" applyNumberFormat="1" applyFill="1" applyBorder="1"/>
    <xf numFmtId="43" fontId="0" fillId="0" borderId="0" xfId="1" applyFont="1"/>
    <xf numFmtId="43" fontId="4" fillId="0" borderId="0" xfId="1" applyFont="1"/>
    <xf numFmtId="0" fontId="9" fillId="7" borderId="1" xfId="0" applyFont="1" applyFill="1" applyBorder="1" applyAlignment="1">
      <alignment horizontal="center"/>
    </xf>
    <xf numFmtId="0" fontId="0" fillId="0" borderId="4" xfId="0" applyBorder="1" applyAlignment="1">
      <alignment vertical="center"/>
    </xf>
    <xf numFmtId="0" fontId="4" fillId="0" borderId="17" xfId="0" applyFont="1" applyBorder="1" applyAlignment="1">
      <alignment vertical="center"/>
    </xf>
    <xf numFmtId="0" fontId="0" fillId="4" borderId="4" xfId="0" applyFill="1" applyBorder="1" applyAlignment="1">
      <alignment vertical="center"/>
    </xf>
    <xf numFmtId="44" fontId="0" fillId="0" borderId="15" xfId="4" applyFont="1" applyBorder="1"/>
    <xf numFmtId="44" fontId="0" fillId="0" borderId="12" xfId="4" applyFont="1" applyBorder="1"/>
    <xf numFmtId="0" fontId="4" fillId="4" borderId="5" xfId="0" applyFont="1" applyFill="1" applyBorder="1" applyAlignment="1">
      <alignment vertical="center"/>
    </xf>
    <xf numFmtId="44" fontId="0" fillId="4" borderId="16" xfId="4" applyFont="1" applyFill="1" applyBorder="1"/>
    <xf numFmtId="44" fontId="0" fillId="4" borderId="8" xfId="4" applyFont="1" applyFill="1" applyBorder="1"/>
    <xf numFmtId="44" fontId="0" fillId="0" borderId="13" xfId="4" applyFont="1" applyBorder="1"/>
    <xf numFmtId="0" fontId="4" fillId="4" borderId="14" xfId="0" applyFont="1" applyFill="1" applyBorder="1"/>
    <xf numFmtId="0" fontId="4" fillId="4" borderId="7" xfId="0" applyFont="1" applyFill="1" applyBorder="1"/>
    <xf numFmtId="0" fontId="4" fillId="4" borderId="9" xfId="0" applyFont="1" applyFill="1" applyBorder="1"/>
    <xf numFmtId="44" fontId="0" fillId="0" borderId="0" xfId="4" applyFont="1" applyBorder="1"/>
    <xf numFmtId="0" fontId="0" fillId="0" borderId="22" xfId="0" applyBorder="1"/>
    <xf numFmtId="44" fontId="0" fillId="0" borderId="23" xfId="4" applyFont="1" applyBorder="1"/>
    <xf numFmtId="0" fontId="0" fillId="0" borderId="24" xfId="0" applyBorder="1"/>
    <xf numFmtId="0" fontId="4" fillId="0" borderId="24" xfId="0" applyFont="1" applyBorder="1"/>
    <xf numFmtId="44" fontId="10" fillId="4" borderId="10" xfId="4" applyFont="1" applyFill="1" applyBorder="1"/>
    <xf numFmtId="44" fontId="10" fillId="0" borderId="23" xfId="4" applyFont="1" applyBorder="1"/>
    <xf numFmtId="44" fontId="10" fillId="0" borderId="0" xfId="0" applyNumberFormat="1" applyFont="1"/>
    <xf numFmtId="0" fontId="6" fillId="4" borderId="2" xfId="0" applyFont="1" applyFill="1" applyBorder="1" applyAlignment="1">
      <alignment horizontal="center"/>
    </xf>
    <xf numFmtId="0" fontId="6" fillId="4" borderId="18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6" fillId="5" borderId="2" xfId="0" applyFont="1" applyFill="1" applyBorder="1" applyAlignment="1">
      <alignment horizontal="center"/>
    </xf>
    <xf numFmtId="0" fontId="6" fillId="5" borderId="18" xfId="0" applyFont="1" applyFill="1" applyBorder="1" applyAlignment="1">
      <alignment horizontal="center"/>
    </xf>
    <xf numFmtId="0" fontId="6" fillId="5" borderId="3" xfId="0" applyFont="1" applyFill="1" applyBorder="1" applyAlignment="1">
      <alignment horizontal="center"/>
    </xf>
    <xf numFmtId="0" fontId="5" fillId="2" borderId="2" xfId="2" applyFont="1" applyBorder="1" applyAlignment="1">
      <alignment horizontal="center"/>
    </xf>
    <xf numFmtId="0" fontId="5" fillId="2" borderId="18" xfId="2" applyFont="1" applyBorder="1" applyAlignment="1">
      <alignment horizontal="center"/>
    </xf>
    <xf numFmtId="0" fontId="5" fillId="2" borderId="3" xfId="2" applyFont="1" applyBorder="1" applyAlignment="1">
      <alignment horizontal="center"/>
    </xf>
  </cellXfs>
  <cellStyles count="5">
    <cellStyle name="Migliaia" xfId="1" builtinId="3"/>
    <cellStyle name="Normale" xfId="0" builtinId="0"/>
    <cellStyle name="Valore non valido" xfId="3" builtinId="27"/>
    <cellStyle name="Valore valido" xfId="2" builtinId="26"/>
    <cellStyle name="Valuta" xfId="4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M20"/>
  <sheetViews>
    <sheetView workbookViewId="0">
      <selection activeCell="A8" sqref="A8"/>
    </sheetView>
  </sheetViews>
  <sheetFormatPr defaultRowHeight="15" x14ac:dyDescent="0.25"/>
  <cols>
    <col min="1" max="1" width="30.7109375" bestFit="1" customWidth="1"/>
    <col min="2" max="2" width="13.28515625" customWidth="1"/>
    <col min="3" max="3" width="12" bestFit="1" customWidth="1"/>
    <col min="4" max="4" width="9.85546875" bestFit="1" customWidth="1"/>
    <col min="5" max="5" width="17" bestFit="1" customWidth="1"/>
    <col min="6" max="6" width="15.5703125" bestFit="1" customWidth="1"/>
    <col min="7" max="7" width="22.28515625" bestFit="1" customWidth="1"/>
    <col min="8" max="8" width="20.28515625" customWidth="1"/>
    <col min="9" max="9" width="19.7109375" customWidth="1"/>
    <col min="10" max="10" width="15.7109375" customWidth="1"/>
    <col min="11" max="11" width="18" customWidth="1"/>
    <col min="12" max="12" width="29.85546875" customWidth="1"/>
    <col min="13" max="13" width="28.42578125" customWidth="1"/>
  </cols>
  <sheetData>
    <row r="2" spans="1:13" ht="15.75" thickBot="1" x14ac:dyDescent="0.3"/>
    <row r="3" spans="1:13" ht="18" thickBot="1" x14ac:dyDescent="0.35">
      <c r="F3" s="61" t="s">
        <v>13</v>
      </c>
      <c r="G3" s="62"/>
      <c r="H3" s="63"/>
      <c r="I3" s="64" t="s">
        <v>8</v>
      </c>
      <c r="J3" s="65"/>
      <c r="K3" s="66"/>
      <c r="L3" s="40" t="s">
        <v>16</v>
      </c>
    </row>
    <row r="4" spans="1:13" ht="65.25" customHeight="1" thickBot="1" x14ac:dyDescent="0.3">
      <c r="A4" s="41"/>
      <c r="B4" s="42" t="s">
        <v>0</v>
      </c>
      <c r="C4" s="42" t="s">
        <v>4</v>
      </c>
      <c r="D4" s="42" t="s">
        <v>5</v>
      </c>
      <c r="E4" s="42" t="s">
        <v>7</v>
      </c>
      <c r="F4" s="13" t="s">
        <v>6</v>
      </c>
      <c r="G4" s="13" t="s">
        <v>10</v>
      </c>
      <c r="H4" s="1" t="s">
        <v>15</v>
      </c>
      <c r="I4" s="31" t="s">
        <v>11</v>
      </c>
      <c r="J4" s="32" t="s">
        <v>12</v>
      </c>
      <c r="K4" s="33" t="s">
        <v>14</v>
      </c>
      <c r="L4" s="34" t="s">
        <v>18</v>
      </c>
      <c r="M4" s="21" t="s">
        <v>19</v>
      </c>
    </row>
    <row r="5" spans="1:13" ht="15.75" x14ac:dyDescent="0.25">
      <c r="A5" s="6" t="s">
        <v>24</v>
      </c>
      <c r="B5" s="7" t="s">
        <v>1</v>
      </c>
      <c r="C5" s="7">
        <v>24</v>
      </c>
      <c r="D5" s="7">
        <v>12</v>
      </c>
      <c r="E5" s="7">
        <v>1.3</v>
      </c>
      <c r="F5" s="8">
        <f>E5/36*C5</f>
        <v>0.8666666666666667</v>
      </c>
      <c r="G5" s="9">
        <v>1</v>
      </c>
      <c r="H5" s="28">
        <f>F5*$C$15</f>
        <v>1059.1623236514524</v>
      </c>
      <c r="I5" s="18">
        <v>1</v>
      </c>
      <c r="J5" s="19">
        <f>I5*F5</f>
        <v>0.8666666666666667</v>
      </c>
      <c r="K5" s="20">
        <f>J5*$C$16</f>
        <v>1140.206905793541</v>
      </c>
      <c r="L5" s="35">
        <f>J5*$C$19</f>
        <v>450.9903068745254</v>
      </c>
      <c r="M5" s="22">
        <f>H5+K5+L5</f>
        <v>2650.3595363195186</v>
      </c>
    </row>
    <row r="6" spans="1:13" ht="15.75" x14ac:dyDescent="0.25">
      <c r="A6" s="2" t="s">
        <v>24</v>
      </c>
      <c r="B6" s="3" t="s">
        <v>2</v>
      </c>
      <c r="C6" s="3">
        <v>36</v>
      </c>
      <c r="D6" s="3">
        <v>12</v>
      </c>
      <c r="E6" s="3">
        <v>1.3</v>
      </c>
      <c r="F6" s="10">
        <f t="shared" ref="F6:F8" si="0">E6/36*C6</f>
        <v>1.3</v>
      </c>
      <c r="G6" s="11">
        <v>1</v>
      </c>
      <c r="H6" s="29">
        <f t="shared" ref="H6:H8" si="1">F6*$C$15</f>
        <v>1588.7434854771786</v>
      </c>
      <c r="I6" s="14">
        <v>1</v>
      </c>
      <c r="J6" s="17">
        <f>I6*F6</f>
        <v>1.3</v>
      </c>
      <c r="K6" s="16">
        <f t="shared" ref="K6:K8" si="2">J6*$C$16</f>
        <v>1710.3103586903114</v>
      </c>
      <c r="L6" s="36">
        <f t="shared" ref="L6:L9" si="3">J6*$C$19</f>
        <v>676.48546031178807</v>
      </c>
      <c r="M6" s="23">
        <f>H6+K6+L6</f>
        <v>3975.5393044792781</v>
      </c>
    </row>
    <row r="7" spans="1:13" ht="15.75" x14ac:dyDescent="0.25">
      <c r="A7" s="2" t="s">
        <v>24</v>
      </c>
      <c r="B7" s="3" t="s">
        <v>20</v>
      </c>
      <c r="C7" s="3">
        <v>36</v>
      </c>
      <c r="D7" s="3">
        <v>6</v>
      </c>
      <c r="E7" s="3">
        <v>1.3</v>
      </c>
      <c r="F7" s="10">
        <v>0.65</v>
      </c>
      <c r="G7" s="11">
        <v>1</v>
      </c>
      <c r="H7" s="29">
        <f>F7*$C$15</f>
        <v>794.37174273858932</v>
      </c>
      <c r="I7" s="14">
        <v>0.93</v>
      </c>
      <c r="J7" s="17">
        <f>I7*F7</f>
        <v>0.60450000000000004</v>
      </c>
      <c r="K7" s="16">
        <f>J7*$C$16</f>
        <v>795.2943167909948</v>
      </c>
      <c r="L7" s="36">
        <f>J7*$C$19</f>
        <v>314.56573904498146</v>
      </c>
      <c r="M7" s="23">
        <f>H7+K7+L7</f>
        <v>1904.2317985745656</v>
      </c>
    </row>
    <row r="8" spans="1:13" ht="15.75" x14ac:dyDescent="0.25">
      <c r="A8" s="2" t="s">
        <v>24</v>
      </c>
      <c r="B8" s="3" t="s">
        <v>3</v>
      </c>
      <c r="C8" s="3">
        <v>36</v>
      </c>
      <c r="D8" s="3">
        <v>12</v>
      </c>
      <c r="E8" s="3">
        <v>1.2</v>
      </c>
      <c r="F8" s="10">
        <f t="shared" si="0"/>
        <v>1.2</v>
      </c>
      <c r="G8" s="11">
        <v>1</v>
      </c>
      <c r="H8" s="29">
        <f t="shared" si="1"/>
        <v>1466.53244813278</v>
      </c>
      <c r="I8" s="14">
        <v>0.8</v>
      </c>
      <c r="J8" s="17">
        <f>I8*F8</f>
        <v>0.96</v>
      </c>
      <c r="K8" s="16">
        <f t="shared" si="2"/>
        <v>1262.998418725153</v>
      </c>
      <c r="L8" s="36">
        <f t="shared" si="3"/>
        <v>499.55849376870503</v>
      </c>
      <c r="M8" s="23">
        <f>H8+K8+L8</f>
        <v>3229.0893606266377</v>
      </c>
    </row>
    <row r="9" spans="1:13" ht="16.5" thickBot="1" x14ac:dyDescent="0.3">
      <c r="A9" s="4"/>
      <c r="B9" s="5"/>
      <c r="C9" s="5"/>
      <c r="D9" s="5"/>
      <c r="E9" s="5"/>
      <c r="F9" s="27">
        <f>SUM(F5:F8)</f>
        <v>4.0166666666666666</v>
      </c>
      <c r="G9" s="12"/>
      <c r="H9" s="30">
        <f>SUM(H5:H8)</f>
        <v>4908.8100000000004</v>
      </c>
      <c r="I9" s="15"/>
      <c r="J9" s="25">
        <f>SUM(J5:J8)</f>
        <v>3.7311666666666667</v>
      </c>
      <c r="K9" s="26">
        <f>SUM(K5:K8)</f>
        <v>4908.8099999999995</v>
      </c>
      <c r="L9" s="37">
        <f t="shared" si="3"/>
        <v>1941.6000000000001</v>
      </c>
      <c r="M9" s="24">
        <f>SUM(M5:M8)</f>
        <v>11759.22</v>
      </c>
    </row>
    <row r="15" spans="1:13" x14ac:dyDescent="0.25">
      <c r="A15" t="s">
        <v>9</v>
      </c>
      <c r="B15" s="38">
        <f>9817.62/2</f>
        <v>4908.8100000000004</v>
      </c>
      <c r="C15" s="38">
        <f>B15/F9</f>
        <v>1222.1103734439835</v>
      </c>
    </row>
    <row r="16" spans="1:13" x14ac:dyDescent="0.25">
      <c r="A16" t="s">
        <v>8</v>
      </c>
      <c r="B16" s="38">
        <f>9817.62/2</f>
        <v>4908.8100000000004</v>
      </c>
      <c r="C16" s="38">
        <f>B16/J9</f>
        <v>1315.6233528387011</v>
      </c>
    </row>
    <row r="17" spans="1:3" x14ac:dyDescent="0.25">
      <c r="B17" s="39">
        <f>SUM(B15:B16)</f>
        <v>9817.6200000000008</v>
      </c>
      <c r="C17" s="38"/>
    </row>
    <row r="18" spans="1:3" x14ac:dyDescent="0.25">
      <c r="B18" s="38"/>
      <c r="C18" s="38"/>
    </row>
    <row r="19" spans="1:3" x14ac:dyDescent="0.25">
      <c r="A19" t="s">
        <v>17</v>
      </c>
      <c r="B19" s="38">
        <v>1941.6</v>
      </c>
      <c r="C19" s="38">
        <f>B19/J9</f>
        <v>520.37343100906776</v>
      </c>
    </row>
    <row r="20" spans="1:3" x14ac:dyDescent="0.25">
      <c r="B20" s="38"/>
      <c r="C20" s="38"/>
    </row>
  </sheetData>
  <mergeCells count="2">
    <mergeCell ref="F3:H3"/>
    <mergeCell ref="I3:K3"/>
  </mergeCells>
  <pageMargins left="0.70866141732283472" right="0.70866141732283472" top="0.74803149606299213" bottom="0.74803149606299213" header="0.31496062992125984" footer="0.31496062992125984"/>
  <pageSetup paperSize="9" scale="5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41"/>
  <sheetViews>
    <sheetView tabSelected="1" topLeftCell="A30" workbookViewId="0">
      <selection activeCell="K13" sqref="K13"/>
    </sheetView>
  </sheetViews>
  <sheetFormatPr defaultRowHeight="15" x14ac:dyDescent="0.25"/>
  <cols>
    <col min="1" max="1" width="19.42578125" bestFit="1" customWidth="1"/>
    <col min="2" max="2" width="12.85546875" bestFit="1" customWidth="1"/>
    <col min="3" max="3" width="19.85546875" bestFit="1" customWidth="1"/>
    <col min="4" max="4" width="13.5703125" bestFit="1" customWidth="1"/>
    <col min="5" max="5" width="22.7109375" bestFit="1" customWidth="1"/>
    <col min="8" max="8" width="12" bestFit="1" customWidth="1"/>
  </cols>
  <sheetData>
    <row r="1" spans="1:5" ht="15.75" thickBot="1" x14ac:dyDescent="0.3"/>
    <row r="2" spans="1:5" ht="15.75" thickBot="1" x14ac:dyDescent="0.3">
      <c r="A2" s="43"/>
      <c r="B2" s="42" t="s">
        <v>0</v>
      </c>
      <c r="C2" s="42" t="s">
        <v>21</v>
      </c>
      <c r="D2" s="42" t="s">
        <v>22</v>
      </c>
      <c r="E2" s="46" t="s">
        <v>23</v>
      </c>
    </row>
    <row r="3" spans="1:5" x14ac:dyDescent="0.25">
      <c r="A3" s="50" t="s">
        <v>24</v>
      </c>
      <c r="B3" s="7" t="s">
        <v>1</v>
      </c>
      <c r="C3" s="44">
        <v>2310</v>
      </c>
      <c r="D3" s="7">
        <v>100</v>
      </c>
      <c r="E3" s="47">
        <v>2310</v>
      </c>
    </row>
    <row r="4" spans="1:5" x14ac:dyDescent="0.25">
      <c r="A4" s="51" t="s">
        <v>24</v>
      </c>
      <c r="B4" s="3" t="s">
        <v>2</v>
      </c>
      <c r="C4" s="45">
        <v>5390</v>
      </c>
      <c r="D4" s="3">
        <v>100</v>
      </c>
      <c r="E4" s="48">
        <v>5390</v>
      </c>
    </row>
    <row r="5" spans="1:5" x14ac:dyDescent="0.25">
      <c r="A5" s="51" t="s">
        <v>24</v>
      </c>
      <c r="B5" s="3" t="s">
        <v>20</v>
      </c>
      <c r="C5" s="45">
        <v>1100</v>
      </c>
      <c r="D5" s="3">
        <v>100</v>
      </c>
      <c r="E5" s="48">
        <v>1100</v>
      </c>
    </row>
    <row r="6" spans="1:5" x14ac:dyDescent="0.25">
      <c r="A6" s="51" t="s">
        <v>24</v>
      </c>
      <c r="B6" s="3" t="s">
        <v>3</v>
      </c>
      <c r="C6" s="45">
        <v>2200</v>
      </c>
      <c r="D6" s="3">
        <v>100</v>
      </c>
      <c r="E6" s="48">
        <v>2200</v>
      </c>
    </row>
    <row r="7" spans="1:5" ht="15.75" thickBot="1" x14ac:dyDescent="0.3">
      <c r="A7" s="52"/>
      <c r="B7" s="5"/>
      <c r="C7" s="49">
        <f>SUM(C3:C6)</f>
        <v>11000</v>
      </c>
      <c r="D7" s="5"/>
      <c r="E7" s="58">
        <f>SUM(E3:E6)</f>
        <v>11000</v>
      </c>
    </row>
    <row r="10" spans="1:5" ht="15.75" thickBot="1" x14ac:dyDescent="0.3"/>
    <row r="11" spans="1:5" ht="15.75" thickBot="1" x14ac:dyDescent="0.3">
      <c r="A11" s="67"/>
      <c r="B11" s="68"/>
      <c r="C11" s="68"/>
      <c r="D11" s="68"/>
      <c r="E11" s="69"/>
    </row>
    <row r="12" spans="1:5" ht="15.75" thickBot="1" x14ac:dyDescent="0.3">
      <c r="A12" s="43"/>
      <c r="B12" s="42"/>
      <c r="C12" s="42"/>
      <c r="D12" s="42"/>
      <c r="E12" s="46"/>
    </row>
    <row r="13" spans="1:5" x14ac:dyDescent="0.25">
      <c r="A13" s="50"/>
      <c r="B13" s="53"/>
      <c r="C13" s="53"/>
      <c r="D13" s="53"/>
      <c r="E13" s="54"/>
    </row>
    <row r="14" spans="1:5" x14ac:dyDescent="0.25">
      <c r="A14" s="51"/>
      <c r="B14" s="53"/>
      <c r="C14" s="53"/>
      <c r="D14" s="53"/>
      <c r="E14" s="54"/>
    </row>
    <row r="15" spans="1:5" x14ac:dyDescent="0.25">
      <c r="A15" s="51"/>
      <c r="B15" s="53"/>
      <c r="C15" s="53"/>
      <c r="D15" s="53"/>
      <c r="E15" s="54"/>
    </row>
    <row r="16" spans="1:5" x14ac:dyDescent="0.25">
      <c r="A16" s="51"/>
      <c r="B16" s="53"/>
      <c r="C16" s="53"/>
      <c r="D16" s="53"/>
      <c r="E16" s="54"/>
    </row>
    <row r="17" spans="1:5" ht="15.75" thickBot="1" x14ac:dyDescent="0.3">
      <c r="A17" s="52"/>
      <c r="B17" s="55"/>
      <c r="C17" s="55"/>
      <c r="D17" s="59"/>
      <c r="E17" s="56"/>
    </row>
    <row r="20" spans="1:5" ht="15.75" thickBot="1" x14ac:dyDescent="0.3"/>
    <row r="21" spans="1:5" ht="15.75" thickBot="1" x14ac:dyDescent="0.3">
      <c r="A21" s="67"/>
      <c r="B21" s="68"/>
      <c r="C21" s="68"/>
      <c r="D21" s="68"/>
      <c r="E21" s="69"/>
    </row>
    <row r="22" spans="1:5" ht="15.75" thickBot="1" x14ac:dyDescent="0.3">
      <c r="A22" s="43"/>
      <c r="B22" s="42"/>
      <c r="C22" s="42"/>
      <c r="D22" s="42"/>
      <c r="E22" s="46"/>
    </row>
    <row r="23" spans="1:5" x14ac:dyDescent="0.25">
      <c r="A23" s="50"/>
      <c r="B23" s="53"/>
      <c r="C23" s="53"/>
      <c r="D23" s="53"/>
      <c r="E23" s="54"/>
    </row>
    <row r="24" spans="1:5" x14ac:dyDescent="0.25">
      <c r="A24" s="51"/>
      <c r="B24" s="53"/>
      <c r="C24" s="53"/>
      <c r="D24" s="53"/>
      <c r="E24" s="54"/>
    </row>
    <row r="25" spans="1:5" x14ac:dyDescent="0.25">
      <c r="A25" s="51"/>
      <c r="B25" s="53"/>
      <c r="C25" s="53"/>
      <c r="D25" s="53"/>
      <c r="E25" s="54"/>
    </row>
    <row r="26" spans="1:5" x14ac:dyDescent="0.25">
      <c r="A26" s="51"/>
      <c r="B26" s="53"/>
      <c r="C26" s="53"/>
      <c r="D26" s="53"/>
      <c r="E26" s="54"/>
    </row>
    <row r="27" spans="1:5" ht="15.75" thickBot="1" x14ac:dyDescent="0.3">
      <c r="A27" s="52"/>
      <c r="B27" s="55"/>
      <c r="C27" s="55"/>
      <c r="D27" s="59"/>
      <c r="E27" s="56"/>
    </row>
    <row r="31" spans="1:5" ht="15.75" thickBot="1" x14ac:dyDescent="0.3"/>
    <row r="32" spans="1:5" ht="15.75" thickBot="1" x14ac:dyDescent="0.3">
      <c r="A32" s="67"/>
      <c r="B32" s="68"/>
      <c r="C32" s="68"/>
      <c r="D32" s="68"/>
      <c r="E32" s="69"/>
    </row>
    <row r="33" spans="1:8" ht="15.75" thickBot="1" x14ac:dyDescent="0.3">
      <c r="A33" s="43"/>
      <c r="B33" s="42"/>
      <c r="C33" s="42"/>
      <c r="D33" s="42"/>
      <c r="E33" s="46"/>
    </row>
    <row r="34" spans="1:8" x14ac:dyDescent="0.25">
      <c r="A34" s="50"/>
      <c r="B34" s="53"/>
      <c r="C34" s="53"/>
      <c r="D34" s="53"/>
      <c r="E34" s="54"/>
    </row>
    <row r="35" spans="1:8" x14ac:dyDescent="0.25">
      <c r="A35" s="51"/>
      <c r="B35" s="53"/>
      <c r="C35" s="53"/>
      <c r="D35" s="53"/>
      <c r="E35" s="54"/>
    </row>
    <row r="36" spans="1:8" x14ac:dyDescent="0.25">
      <c r="A36" s="51"/>
      <c r="B36" s="53"/>
      <c r="C36" s="53"/>
      <c r="D36" s="53"/>
      <c r="E36" s="54"/>
    </row>
    <row r="37" spans="1:8" x14ac:dyDescent="0.25">
      <c r="A37" s="51"/>
      <c r="B37" s="53"/>
      <c r="C37" s="53"/>
      <c r="D37" s="53"/>
      <c r="E37" s="54"/>
    </row>
    <row r="38" spans="1:8" ht="15.75" thickBot="1" x14ac:dyDescent="0.3">
      <c r="A38" s="52"/>
      <c r="B38" s="55"/>
      <c r="C38" s="55"/>
      <c r="D38" s="59"/>
      <c r="E38" s="57"/>
    </row>
    <row r="41" spans="1:8" x14ac:dyDescent="0.25">
      <c r="H41" s="60"/>
    </row>
  </sheetData>
  <mergeCells count="3">
    <mergeCell ref="A11:E11"/>
    <mergeCell ref="A21:E21"/>
    <mergeCell ref="A32:E32"/>
  </mergeCells>
  <pageMargins left="0.70866141732283472" right="0.70866141732283472" top="0.74803149606299213" bottom="0.74803149606299213" header="0.31496062992125984" footer="0.31496062992125984"/>
  <pageSetup paperSize="9" scale="7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PERFORMANCE</vt:lpstr>
      <vt:lpstr>PROGETTI_INDENNITA</vt:lpstr>
      <vt:lpstr>Foglio3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TRIBUTI01</dc:creator>
  <cp:lastModifiedBy>TRIBUTI01</cp:lastModifiedBy>
  <cp:lastPrinted>2021-02-15T16:46:19Z</cp:lastPrinted>
  <dcterms:created xsi:type="dcterms:W3CDTF">2020-01-30T16:29:57Z</dcterms:created>
  <dcterms:modified xsi:type="dcterms:W3CDTF">2024-05-27T07:48:49Z</dcterms:modified>
</cp:coreProperties>
</file>